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347\PDF\"/>
    </mc:Choice>
  </mc:AlternateContent>
  <xr:revisionPtr revIDLastSave="0" documentId="12_ncr:508000_{10C13CBD-3BCF-4807-A61B-0E49174E561B}" xr6:coauthVersionLast="31" xr6:coauthVersionMax="31" xr10:uidLastSave="{00000000-0000-0000-0000-000000000000}"/>
  <workbookProtection workbookPassword="BAAB" lockStructure="1"/>
  <bookViews>
    <workbookView xWindow="120" yWindow="15" windowWidth="28620" windowHeight="16995" xr2:uid="{00000000-000D-0000-FFFF-FFFF00000000}"/>
  </bookViews>
  <sheets>
    <sheet name="Rekapitulace" sheetId="3" r:id="rId1"/>
    <sheet name="Rozpočet" sheetId="2" r:id="rId2"/>
    <sheet name="Parametry" sheetId="1" r:id="rId3"/>
  </sheets>
  <definedNames>
    <definedName name="_xlnm.Print_Area" localSheetId="1">Rozpočet!$A$1:$L$23</definedName>
  </definedNames>
  <calcPr calcId="162913"/>
</workbook>
</file>

<file path=xl/calcChain.xml><?xml version="1.0" encoding="utf-8"?>
<calcChain xmlns="http://schemas.openxmlformats.org/spreadsheetml/2006/main">
  <c r="K22" i="2" l="1"/>
  <c r="J22" i="2"/>
  <c r="L11" i="2"/>
  <c r="B25" i="3" l="1"/>
  <c r="C25" i="3" s="1"/>
  <c r="C10" i="3"/>
  <c r="C9" i="3"/>
  <c r="C11" i="3" s="1"/>
  <c r="B3" i="3"/>
  <c r="C4" i="3" s="1"/>
  <c r="H21" i="2"/>
  <c r="F21" i="2"/>
  <c r="I21" i="2" s="1"/>
  <c r="L21" i="2" s="1"/>
  <c r="H19" i="2"/>
  <c r="H22" i="2" s="1"/>
  <c r="C31" i="3" s="1"/>
  <c r="F19" i="2"/>
  <c r="I19" i="2" s="1"/>
  <c r="L19" i="2" s="1"/>
  <c r="H17" i="2"/>
  <c r="F17" i="2"/>
  <c r="I17" i="2" s="1"/>
  <c r="L17" i="2" s="1"/>
  <c r="H15" i="2"/>
  <c r="F15" i="2"/>
  <c r="H10" i="2"/>
  <c r="F10" i="2"/>
  <c r="I10" i="2" s="1"/>
  <c r="J10" i="2" s="1"/>
  <c r="H9" i="2"/>
  <c r="F9" i="2"/>
  <c r="H8" i="2"/>
  <c r="F8" i="2"/>
  <c r="I8" i="2" s="1"/>
  <c r="J8" i="2" s="1"/>
  <c r="H7" i="2"/>
  <c r="F7" i="2"/>
  <c r="H6" i="2"/>
  <c r="F6" i="2"/>
  <c r="H5" i="2"/>
  <c r="F5" i="2"/>
  <c r="I7" i="2" l="1"/>
  <c r="J7" i="2" s="1"/>
  <c r="H23" i="2"/>
  <c r="C29" i="3" s="1"/>
  <c r="F23" i="2"/>
  <c r="C5" i="3" s="1"/>
  <c r="F22" i="2"/>
  <c r="B31" i="3" s="1"/>
  <c r="F11" i="2"/>
  <c r="B30" i="3" s="1"/>
  <c r="I9" i="2"/>
  <c r="J9" i="2" s="1"/>
  <c r="H11" i="2"/>
  <c r="C30" i="3" s="1"/>
  <c r="I6" i="2"/>
  <c r="J6" i="2" s="1"/>
  <c r="J11" i="2" s="1"/>
  <c r="J23" i="2" s="1"/>
  <c r="I15" i="2"/>
  <c r="B4" i="3"/>
  <c r="B7" i="3" s="1"/>
  <c r="I5" i="2"/>
  <c r="K5" i="2" s="1"/>
  <c r="K11" i="2" s="1"/>
  <c r="K23" i="2" s="1"/>
  <c r="C6" i="3" l="1"/>
  <c r="C8" i="3"/>
  <c r="B29" i="3"/>
  <c r="I22" i="2"/>
  <c r="L15" i="2"/>
  <c r="L22" i="2" s="1"/>
  <c r="L23" i="2" s="1"/>
  <c r="I23" i="2"/>
  <c r="I11" i="2"/>
  <c r="B12" i="3"/>
  <c r="C7" i="3"/>
  <c r="C12" i="3" l="1"/>
  <c r="C19" i="3" s="1"/>
  <c r="C13" i="3"/>
  <c r="C20" i="3"/>
  <c r="C21" i="3" s="1"/>
  <c r="C14" i="3"/>
  <c r="C15" i="3"/>
  <c r="C16" i="3" l="1"/>
  <c r="C22" i="3" s="1"/>
  <c r="B24" i="3" s="1"/>
  <c r="C24" i="3" s="1"/>
  <c r="C23" i="3" l="1"/>
  <c r="C26" i="3" s="1"/>
</calcChain>
</file>

<file path=xl/sharedStrings.xml><?xml version="1.0" encoding="utf-8"?>
<sst xmlns="http://schemas.openxmlformats.org/spreadsheetml/2006/main" count="178" uniqueCount="120">
  <si>
    <t>Název</t>
  </si>
  <si>
    <t>Hodnota</t>
  </si>
  <si>
    <t>Nadpis rekapitulace</t>
  </si>
  <si>
    <t>Seznam prací a dodávek elektrotechnických zařízení</t>
  </si>
  <si>
    <t>Akce</t>
  </si>
  <si>
    <t>1.1.1.2.2
LDF LABORATOŘ INTELIGENTNÍCH BUDOV T27</t>
  </si>
  <si>
    <t>Projekt</t>
  </si>
  <si>
    <t>(BA06N3008)
ELEKTROINSTALACE</t>
  </si>
  <si>
    <t>Investor</t>
  </si>
  <si>
    <t>Mendelova univerzita v Brně, Zemědělská 1</t>
  </si>
  <si>
    <t>Z. č.</t>
  </si>
  <si>
    <t>33/17</t>
  </si>
  <si>
    <t>A. č.</t>
  </si>
  <si>
    <t>E347/33/17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</si>
  <si>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</si>
  <si>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</si>
  <si>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</si>
  <si>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</si>
  <si>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</si>
  <si>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</si>
  <si>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</si>
  <si>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</si>
  <si>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</si>
  <si>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</si>
  <si>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</si>
  <si>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</si>
  <si>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0,00</t>
  </si>
  <si>
    <t>Přesun dodávek  (1) %</t>
  </si>
  <si>
    <t>PPV  (1 nebo 6) %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</si>
  <si>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</si>
  <si>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</si>
  <si>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</si>
  <si>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</si>
  <si>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</si>
  <si>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</si>
  <si>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</si>
  <si>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</si>
  <si>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</si>
  <si>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</si>
  <si>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</si>
  <si>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</si>
  <si>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</si>
  <si>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</si>
  <si>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</si>
  <si>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</si>
  <si>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</si>
  <si>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</si>
  <si>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</si>
  <si>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</si>
  <si>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</si>
  <si>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</si>
  <si>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</si>
  <si>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</si>
  <si>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</si>
  <si>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</si>
  <si>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Rekuperace + AV technika</t>
  </si>
  <si>
    <t>Rekuperační jednotka</t>
  </si>
  <si>
    <t>SPECIFIKACE V KNIZE VÝROBKŮ - ELEKTRONIKA</t>
  </si>
  <si>
    <t>1</t>
  </si>
  <si>
    <t>Interiérová VZT (rekuperační) jednotka, specifikace viz K. v. - elektronika</t>
  </si>
  <si>
    <t>ks</t>
  </si>
  <si>
    <t>2</t>
  </si>
  <si>
    <t>Fasádní kombinovaná horizontální žaluzie, viz KV</t>
  </si>
  <si>
    <t>3</t>
  </si>
  <si>
    <t>Zákryt potrubního připojení (atypický) ve vestavěné skříni, viz KV</t>
  </si>
  <si>
    <t>4</t>
  </si>
  <si>
    <t>Potrubí D280</t>
  </si>
  <si>
    <t>m</t>
  </si>
  <si>
    <t>5</t>
  </si>
  <si>
    <t>Koleno potrubí 90°, D280</t>
  </si>
  <si>
    <t>6</t>
  </si>
  <si>
    <t>Nerez pouzdro D8 x100mm, závit 1/2”, pro čidla DS18x20, PT100, PT1000</t>
  </si>
  <si>
    <t>Rekuperační jednotka, montáže  - celkem</t>
  </si>
  <si>
    <t>Systém AV_prvky</t>
  </si>
  <si>
    <t>MATICOVÝ PŘEPÍNAČ HDMI 4K</t>
  </si>
  <si>
    <t>7</t>
  </si>
  <si>
    <t>Maticový HDMI přepínač 4x4, specifikace viz Kniha výrobků - elektronika</t>
  </si>
  <si>
    <t>DATAPROJEKTOR ULTRA SHORT THROW_NA KRÁTKOU VZD.</t>
  </si>
  <si>
    <t>8</t>
  </si>
  <si>
    <t>Dataprojektor, specifikace viz Kniha výrobků - elektronika</t>
  </si>
  <si>
    <t>VIZUALIZÉR HD S AUTOM. OSTŘENÍM 16X OPTICKÝ ZOOM</t>
  </si>
  <si>
    <t>9</t>
  </si>
  <si>
    <t>2x boční přísvit, celá požadovaná specifikace viz K.v. - elektronika</t>
  </si>
  <si>
    <t>AUDIO ZESILOVAČ + 2x REPRO</t>
  </si>
  <si>
    <t>10</t>
  </si>
  <si>
    <t>Dvoukanálový, 2x50W, sestava s 2x repro, specifikace viz K.v. - elektronika</t>
  </si>
  <si>
    <t>Systém AV_prvky - celkem</t>
  </si>
  <si>
    <t>Rekuperace + AV technika - celkem</t>
  </si>
  <si>
    <t>Hodnota A</t>
  </si>
  <si>
    <t>Hodnota B</t>
  </si>
  <si>
    <t>Základní náklady</t>
  </si>
  <si>
    <t>Dodávka</t>
  </si>
  <si>
    <t>Doprava 0,00%, Přesun 0,00%</t>
  </si>
  <si>
    <t>Montáž - materiál</t>
  </si>
  <si>
    <t>Montáž - práce</t>
  </si>
  <si>
    <t>Mezisoučet 1</t>
  </si>
  <si>
    <t>PPV 0,00%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</si>
  <si>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</si>
  <si>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</si>
  <si>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</si>
  <si>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</si>
  <si>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</si>
  <si>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</si>
  <si>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</si>
  <si>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</si>
  <si>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Náklady na umístění stavby - NUS (VRN)</t>
  </si>
  <si>
    <t>GZS 0,00% z pravé strany mezisoučtu 2</t>
  </si>
  <si>
    <t>Provozní vlivy 0,00% z pravé strany mezisoučtu 2</t>
  </si>
  <si>
    <t>NUS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</si>
  <si>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</si>
  <si>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</si>
  <si>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</si>
  <si>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</si>
  <si>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</si>
  <si>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</si>
  <si>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Rekuperační jednotka</t>
  </si>
  <si>
    <t xml:space="preserve">  Systém AV_prvky</t>
  </si>
  <si>
    <t>Investice</t>
  </si>
  <si>
    <t>Invest evid</t>
  </si>
  <si>
    <t>Neinvestice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</si>
</sst>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4" fontId="1" fillId="8" borderId="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workbookViewId="0">
      <selection activeCell="A32" sqref="A32"/>
    </sheetView>
  </sheetViews>
  <sheetFormatPr defaultRowHeight="15" x14ac:dyDescent="0.25"/>
  <cols>
    <col min="1" max="1" width="39.28515625" style="23" bestFit="1" customWidth="1"/>
    <col min="2" max="2" width="9.85546875" style="24" bestFit="1" customWidth="1"/>
    <col min="3" max="3" width="11.28515625" style="24" bestFit="1" customWidth="1"/>
    <col min="4" max="5" width="9.140625" style="1"/>
    <col min="6" max="6" width="0" style="1" hidden="1" customWidth="1"/>
    <col min="7" max="16384" width="9.140625" style="1"/>
  </cols>
  <sheetData>
    <row r="1" spans="1:4" x14ac:dyDescent="0.25">
      <c r="A1" s="12" t="s">
        <v>0</v>
      </c>
      <c r="B1" s="13" t="s">
        <v>88</v>
      </c>
      <c r="C1" s="13" t="s">
        <v>89</v>
      </c>
      <c r="D1" s="14"/>
    </row>
    <row r="2" spans="1:4" x14ac:dyDescent="0.25">
      <c r="A2" s="17" t="s">
        <v>90</v>
      </c>
      <c r="B2" s="18"/>
      <c r="C2" s="18"/>
      <c r="D2" s="14"/>
    </row>
    <row r="3" spans="1:4" x14ac:dyDescent="0.25">
      <c r="A3" s="21" t="s">
        <v>91</v>
      </c>
      <c r="B3" s="22">
        <f>0</f>
        <v>0</v>
      </c>
      <c r="C3" s="22"/>
      <c r="D3" s="14"/>
    </row>
    <row r="4" spans="1:4" x14ac:dyDescent="0.25">
      <c r="A4" s="21" t="s">
        <v>92</v>
      </c>
      <c r="B4" s="22">
        <f>B3 * Parametry!B16 / 100</f>
        <v>0</v>
      </c>
      <c r="C4" s="22">
        <f>B3 * Parametry!B17 / 100</f>
        <v>0</v>
      </c>
      <c r="D4" s="14"/>
    </row>
    <row r="5" spans="1:4" x14ac:dyDescent="0.25">
      <c r="A5" s="21" t="s">
        <v>93</v>
      </c>
      <c r="B5" s="22"/>
      <c r="C5" s="22">
        <f>(Rozpočet!F23) + 0</f>
        <v>0</v>
      </c>
      <c r="D5" s="14"/>
    </row>
    <row r="6" spans="1:4" x14ac:dyDescent="0.25">
      <c r="A6" s="21" t="s">
        <v>94</v>
      </c>
      <c r="B6" s="22"/>
      <c r="C6" s="22">
        <f>0 + (Rozpočet!H23) + 0</f>
        <v>0</v>
      </c>
      <c r="D6" s="14"/>
    </row>
    <row r="7" spans="1:4" x14ac:dyDescent="0.25">
      <c r="A7" s="31" t="s">
        <v>95</v>
      </c>
      <c r="B7" s="32">
        <f>B3 + B4</f>
        <v>0</v>
      </c>
      <c r="C7" s="32">
        <f>C3 + C4 + C5 + C6</f>
        <v>0</v>
      </c>
      <c r="D7" s="14"/>
    </row>
    <row r="8" spans="1:4" x14ac:dyDescent="0.25">
      <c r="A8" s="21" t="s">
        <v>96</v>
      </c>
      <c r="B8" s="22"/>
      <c r="C8" s="22">
        <f>(C5 + C6) * Parametry!B18 / 100</f>
        <v>0</v>
      </c>
      <c r="D8" s="14"/>
    </row>
    <row r="9" spans="1:4" x14ac:dyDescent="0.25">
      <c r="A9" s="21" t="s">
        <v>97</v>
      </c>
      <c r="B9" s="22"/>
      <c r="C9" s="22">
        <f>0 + 0</f>
        <v>0</v>
      </c>
      <c r="D9" s="14"/>
    </row>
    <row r="10" spans="1:4" x14ac:dyDescent="0.25">
      <c r="A10" s="21" t="s">
        <v>98</v>
      </c>
      <c r="B10" s="22"/>
      <c r="C10" s="22">
        <f>0 + 0</f>
        <v>0</v>
      </c>
      <c r="D10" s="14"/>
    </row>
    <row r="11" spans="1:4" x14ac:dyDescent="0.25">
      <c r="A11" s="21" t="s">
        <v>99</v>
      </c>
      <c r="B11" s="22"/>
      <c r="C11" s="22">
        <f>(C9 + C10) * Parametry!B19 / 100</f>
        <v>0</v>
      </c>
      <c r="D11" s="14"/>
    </row>
    <row r="12" spans="1:4" x14ac:dyDescent="0.25">
      <c r="A12" s="31" t="s">
        <v>100</v>
      </c>
      <c r="B12" s="32">
        <f>B7</f>
        <v>0</v>
      </c>
      <c r="C12" s="32">
        <f>C7 + C8 + C9 + C10 + C11</f>
        <v>0</v>
      </c>
      <c r="D12" s="14"/>
    </row>
    <row r="13" spans="1:4" x14ac:dyDescent="0.25">
      <c r="A13" s="21" t="s">
        <v>101</v>
      </c>
      <c r="B13" s="22"/>
      <c r="C13" s="22">
        <f>(B12 + C12) * Parametry!B20 / 100</f>
        <v>0</v>
      </c>
      <c r="D13" s="14"/>
    </row>
    <row r="14" spans="1:4" x14ac:dyDescent="0.25">
      <c r="A14" s="21" t="s">
        <v>102</v>
      </c>
      <c r="B14" s="22"/>
      <c r="C14" s="22">
        <f>(B12 + C12) * Parametry!B21 / 100</f>
        <v>0</v>
      </c>
      <c r="D14" s="14"/>
    </row>
    <row r="15" spans="1:4" x14ac:dyDescent="0.25">
      <c r="A15" s="21" t="s">
        <v>103</v>
      </c>
      <c r="B15" s="22"/>
      <c r="C15" s="22">
        <f>(B7 + C7) * Parametry!B22 / 100</f>
        <v>0</v>
      </c>
      <c r="D15" s="14"/>
    </row>
    <row r="16" spans="1:4" x14ac:dyDescent="0.25">
      <c r="A16" s="17" t="s">
        <v>104</v>
      </c>
      <c r="B16" s="18"/>
      <c r="C16" s="18">
        <f>B12 + C12 + C13 + C14 + C15</f>
        <v>0</v>
      </c>
      <c r="D16" s="14"/>
    </row>
    <row r="17" spans="1:4" x14ac:dyDescent="0.25">
      <c r="A17" s="21" t="s">
        <v>15</v>
      </c>
      <c r="B17" s="22"/>
      <c r="C17" s="22"/>
      <c r="D17" s="14"/>
    </row>
    <row r="18" spans="1:4" x14ac:dyDescent="0.25">
      <c r="A18" s="17" t="s">
        <v>105</v>
      </c>
      <c r="B18" s="18"/>
      <c r="C18" s="18"/>
      <c r="D18" s="14"/>
    </row>
    <row r="19" spans="1:4" x14ac:dyDescent="0.25">
      <c r="A19" s="21" t="s">
        <v>106</v>
      </c>
      <c r="B19" s="22"/>
      <c r="C19" s="22">
        <f>C12 * Parametry!B23 / 100</f>
        <v>0</v>
      </c>
      <c r="D19" s="14"/>
    </row>
    <row r="20" spans="1:4" x14ac:dyDescent="0.25">
      <c r="A20" s="21" t="s">
        <v>107</v>
      </c>
      <c r="B20" s="22"/>
      <c r="C20" s="22">
        <f>C12 * Parametry!B24 / 100</f>
        <v>0</v>
      </c>
      <c r="D20" s="14"/>
    </row>
    <row r="21" spans="1:4" x14ac:dyDescent="0.25">
      <c r="A21" s="17" t="s">
        <v>108</v>
      </c>
      <c r="B21" s="18"/>
      <c r="C21" s="18">
        <f>C19 + C20</f>
        <v>0</v>
      </c>
      <c r="D21" s="14"/>
    </row>
    <row r="22" spans="1:4" x14ac:dyDescent="0.25">
      <c r="A22" s="21" t="s">
        <v>109</v>
      </c>
      <c r="B22" s="22"/>
      <c r="C22" s="22">
        <f>Parametry!B25 * Parametry!B28 * (C16 * Parametry!B27)^Parametry!B26</f>
        <v>0</v>
      </c>
      <c r="D22" s="14"/>
    </row>
    <row r="23" spans="1:4" x14ac:dyDescent="0.25">
      <c r="A23" s="15" t="s">
        <v>110</v>
      </c>
      <c r="B23" s="16"/>
      <c r="C23" s="16">
        <f>C16 + C21 + C22</f>
        <v>0</v>
      </c>
      <c r="D23" s="14"/>
    </row>
    <row r="24" spans="1:4" x14ac:dyDescent="0.25">
      <c r="A24" s="21" t="s">
        <v>111</v>
      </c>
      <c r="B24" s="22">
        <f>(SUM(Rozpočet!F4:F10,Rozpočet!F14:F21)) + (SUM(Rozpočet!H4:H10,Rozpočet!H14:H21)) + B4 + C4 + C8 + C11 + C13 + C14 + C15 + C21 + C22</f>
        <v>0</v>
      </c>
      <c r="C24" s="22">
        <f>B24 * Parametry!B31 / 100</f>
        <v>0</v>
      </c>
      <c r="D24" s="14"/>
    </row>
    <row r="25" spans="1:4" x14ac:dyDescent="0.25">
      <c r="A25" s="21" t="s">
        <v>112</v>
      </c>
      <c r="B25" s="22">
        <f>(SUM(Rozpočet!F4,Rozpočet!F14,Rozpočet!F16,Rozpočet!F18,Rozpočet!F20)) + (SUM(Rozpočet!H4,Rozpočet!H14,Rozpočet!H16,Rozpočet!H18,Rozpočet!H20))</f>
        <v>0</v>
      </c>
      <c r="C25" s="22">
        <f>B25 * Parametry!B32 / 100</f>
        <v>0</v>
      </c>
      <c r="D25" s="14"/>
    </row>
    <row r="26" spans="1:4" x14ac:dyDescent="0.25">
      <c r="A26" s="15" t="s">
        <v>113</v>
      </c>
      <c r="B26" s="16"/>
      <c r="C26" s="16">
        <f>C23 + C24 + C25</f>
        <v>0</v>
      </c>
      <c r="D26" s="14"/>
    </row>
    <row r="27" spans="1:4" x14ac:dyDescent="0.25">
      <c r="A27" s="21" t="s">
        <v>15</v>
      </c>
      <c r="B27" s="22"/>
      <c r="C27" s="22"/>
      <c r="D27" s="14"/>
    </row>
    <row r="28" spans="1:4" x14ac:dyDescent="0.25">
      <c r="A28" s="17" t="s">
        <v>114</v>
      </c>
      <c r="B28" s="33" t="s">
        <v>50</v>
      </c>
      <c r="C28" s="33" t="s">
        <v>52</v>
      </c>
      <c r="D28" s="14"/>
    </row>
    <row r="29" spans="1:4" x14ac:dyDescent="0.25">
      <c r="A29" s="21" t="s">
        <v>55</v>
      </c>
      <c r="B29" s="22">
        <f>(Rozpočet!F23)</f>
        <v>0</v>
      </c>
      <c r="C29" s="22">
        <f>(Rozpočet!H23)</f>
        <v>0</v>
      </c>
      <c r="D29" s="14"/>
    </row>
    <row r="30" spans="1:4" x14ac:dyDescent="0.25">
      <c r="A30" s="21" t="s">
        <v>115</v>
      </c>
      <c r="B30" s="22">
        <f>(Rozpočet!F11)</f>
        <v>0</v>
      </c>
      <c r="C30" s="22">
        <f>(Rozpočet!H11)</f>
        <v>0</v>
      </c>
      <c r="D30" s="14"/>
    </row>
    <row r="31" spans="1:4" x14ac:dyDescent="0.25">
      <c r="A31" s="21" t="s">
        <v>116</v>
      </c>
      <c r="B31" s="22">
        <f>(Rozpočet!F22)</f>
        <v>0</v>
      </c>
      <c r="C31" s="22">
        <f>(Rozpočet!H22)</f>
        <v>0</v>
      </c>
      <c r="D31" s="14"/>
    </row>
  </sheetData>
  <sheetProtection password="BAAB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3"/>
  <sheetViews>
    <sheetView workbookViewId="0">
      <selection activeCell="A24" sqref="A24"/>
    </sheetView>
  </sheetViews>
  <sheetFormatPr defaultRowHeight="15" x14ac:dyDescent="0.25"/>
  <cols>
    <col min="1" max="1" width="6.140625" style="23" bestFit="1" customWidth="1"/>
    <col min="2" max="2" width="59.85546875" style="23" bestFit="1" customWidth="1"/>
    <col min="3" max="3" width="2.85546875" style="23" bestFit="1" customWidth="1"/>
    <col min="4" max="4" width="5.42578125" style="24" bestFit="1" customWidth="1"/>
    <col min="5" max="5" width="9.85546875" style="30" bestFit="1" customWidth="1"/>
    <col min="6" max="6" width="13.42578125" style="24" bestFit="1" customWidth="1"/>
    <col min="7" max="7" width="6.42578125" style="30" bestFit="1" customWidth="1"/>
    <col min="8" max="8" width="12.5703125" style="24" bestFit="1" customWidth="1"/>
    <col min="9" max="9" width="11.42578125" style="24" bestFit="1" customWidth="1"/>
    <col min="10" max="12" width="11.42578125" style="24" customWidth="1"/>
    <col min="13" max="14" width="9.140625" style="1"/>
    <col min="15" max="15" width="0" style="1" hidden="1" customWidth="1"/>
    <col min="16" max="16384" width="9.140625" style="1"/>
  </cols>
  <sheetData>
    <row r="1" spans="1:14" x14ac:dyDescent="0.25">
      <c r="A1" s="12" t="s">
        <v>47</v>
      </c>
      <c r="B1" s="12" t="s">
        <v>0</v>
      </c>
      <c r="C1" s="12" t="s">
        <v>48</v>
      </c>
      <c r="D1" s="13" t="s">
        <v>49</v>
      </c>
      <c r="E1" s="25" t="s">
        <v>50</v>
      </c>
      <c r="F1" s="13" t="s">
        <v>51</v>
      </c>
      <c r="G1" s="25" t="s">
        <v>52</v>
      </c>
      <c r="H1" s="13" t="s">
        <v>53</v>
      </c>
      <c r="I1" s="13" t="s">
        <v>54</v>
      </c>
      <c r="J1" s="13" t="s">
        <v>117</v>
      </c>
      <c r="K1" s="13" t="s">
        <v>118</v>
      </c>
      <c r="L1" s="13" t="s">
        <v>119</v>
      </c>
      <c r="M1" s="14"/>
      <c r="N1" s="14"/>
    </row>
    <row r="2" spans="1:14" x14ac:dyDescent="0.25">
      <c r="A2" s="15" t="s">
        <v>15</v>
      </c>
      <c r="B2" s="15" t="s">
        <v>55</v>
      </c>
      <c r="C2" s="15" t="s">
        <v>15</v>
      </c>
      <c r="D2" s="16"/>
      <c r="E2" s="26"/>
      <c r="F2" s="16"/>
      <c r="G2" s="26"/>
      <c r="H2" s="16"/>
      <c r="I2" s="16"/>
      <c r="J2" s="16"/>
      <c r="K2" s="16"/>
      <c r="L2" s="16"/>
      <c r="M2" s="14"/>
      <c r="N2" s="14"/>
    </row>
    <row r="3" spans="1:14" x14ac:dyDescent="0.25">
      <c r="A3" s="17" t="s">
        <v>15</v>
      </c>
      <c r="B3" s="17" t="s">
        <v>56</v>
      </c>
      <c r="C3" s="17" t="s">
        <v>15</v>
      </c>
      <c r="D3" s="18"/>
      <c r="E3" s="27"/>
      <c r="F3" s="18"/>
      <c r="G3" s="27"/>
      <c r="H3" s="18"/>
      <c r="I3" s="18"/>
      <c r="J3" s="18"/>
      <c r="K3" s="18"/>
      <c r="L3" s="18"/>
      <c r="M3" s="14"/>
      <c r="N3" s="14"/>
    </row>
    <row r="4" spans="1:14" x14ac:dyDescent="0.25">
      <c r="A4" s="19" t="s">
        <v>15</v>
      </c>
      <c r="B4" s="19" t="s">
        <v>57</v>
      </c>
      <c r="C4" s="19" t="s">
        <v>15</v>
      </c>
      <c r="D4" s="20"/>
      <c r="E4" s="28"/>
      <c r="F4" s="20"/>
      <c r="G4" s="28"/>
      <c r="H4" s="20"/>
      <c r="I4" s="20"/>
      <c r="J4" s="20"/>
      <c r="K4" s="20"/>
      <c r="L4" s="20"/>
      <c r="M4" s="14"/>
      <c r="N4" s="14"/>
    </row>
    <row r="5" spans="1:14" x14ac:dyDescent="0.25">
      <c r="A5" s="21" t="s">
        <v>58</v>
      </c>
      <c r="B5" s="21" t="s">
        <v>59</v>
      </c>
      <c r="C5" s="21" t="s">
        <v>60</v>
      </c>
      <c r="D5" s="22">
        <v>1</v>
      </c>
      <c r="E5" s="29"/>
      <c r="F5" s="22">
        <f t="shared" ref="F5:F10" si="0">D5*E5</f>
        <v>0</v>
      </c>
      <c r="G5" s="29"/>
      <c r="H5" s="22">
        <f t="shared" ref="H5:H10" si="1">D5*G5</f>
        <v>0</v>
      </c>
      <c r="I5" s="22">
        <f t="shared" ref="I5:I10" si="2">F5+H5</f>
        <v>0</v>
      </c>
      <c r="J5" s="22"/>
      <c r="K5" s="34">
        <f>I5</f>
        <v>0</v>
      </c>
      <c r="L5" s="22"/>
      <c r="M5" s="14"/>
      <c r="N5" s="14"/>
    </row>
    <row r="6" spans="1:14" x14ac:dyDescent="0.25">
      <c r="A6" s="21" t="s">
        <v>61</v>
      </c>
      <c r="B6" s="21" t="s">
        <v>62</v>
      </c>
      <c r="C6" s="21" t="s">
        <v>60</v>
      </c>
      <c r="D6" s="22">
        <v>1</v>
      </c>
      <c r="E6" s="29"/>
      <c r="F6" s="22">
        <f t="shared" si="0"/>
        <v>0</v>
      </c>
      <c r="G6" s="29"/>
      <c r="H6" s="22">
        <f t="shared" si="1"/>
        <v>0</v>
      </c>
      <c r="I6" s="22">
        <f t="shared" si="2"/>
        <v>0</v>
      </c>
      <c r="J6" s="34">
        <f>I6</f>
        <v>0</v>
      </c>
      <c r="K6" s="22"/>
      <c r="L6" s="22"/>
      <c r="M6" s="14"/>
      <c r="N6" s="14"/>
    </row>
    <row r="7" spans="1:14" x14ac:dyDescent="0.25">
      <c r="A7" s="21" t="s">
        <v>63</v>
      </c>
      <c r="B7" s="21" t="s">
        <v>64</v>
      </c>
      <c r="C7" s="21" t="s">
        <v>60</v>
      </c>
      <c r="D7" s="22">
        <v>1</v>
      </c>
      <c r="E7" s="29"/>
      <c r="F7" s="22">
        <f t="shared" si="0"/>
        <v>0</v>
      </c>
      <c r="G7" s="29"/>
      <c r="H7" s="22">
        <f t="shared" si="1"/>
        <v>0</v>
      </c>
      <c r="I7" s="22">
        <f t="shared" si="2"/>
        <v>0</v>
      </c>
      <c r="J7" s="34">
        <f t="shared" ref="J7:J10" si="3">I7</f>
        <v>0</v>
      </c>
      <c r="K7" s="22"/>
      <c r="L7" s="22"/>
      <c r="M7" s="14"/>
      <c r="N7" s="14"/>
    </row>
    <row r="8" spans="1:14" x14ac:dyDescent="0.25">
      <c r="A8" s="21" t="s">
        <v>65</v>
      </c>
      <c r="B8" s="21" t="s">
        <v>66</v>
      </c>
      <c r="C8" s="21" t="s">
        <v>67</v>
      </c>
      <c r="D8" s="22">
        <v>3</v>
      </c>
      <c r="E8" s="29"/>
      <c r="F8" s="22">
        <f t="shared" si="0"/>
        <v>0</v>
      </c>
      <c r="G8" s="29"/>
      <c r="H8" s="22">
        <f t="shared" si="1"/>
        <v>0</v>
      </c>
      <c r="I8" s="22">
        <f t="shared" si="2"/>
        <v>0</v>
      </c>
      <c r="J8" s="34">
        <f t="shared" si="3"/>
        <v>0</v>
      </c>
      <c r="K8" s="22"/>
      <c r="L8" s="22"/>
      <c r="M8" s="14"/>
      <c r="N8" s="14"/>
    </row>
    <row r="9" spans="1:14" x14ac:dyDescent="0.25">
      <c r="A9" s="21" t="s">
        <v>68</v>
      </c>
      <c r="B9" s="21" t="s">
        <v>69</v>
      </c>
      <c r="C9" s="21" t="s">
        <v>67</v>
      </c>
      <c r="D9" s="22">
        <v>2</v>
      </c>
      <c r="E9" s="29"/>
      <c r="F9" s="22">
        <f t="shared" si="0"/>
        <v>0</v>
      </c>
      <c r="G9" s="29"/>
      <c r="H9" s="22">
        <f t="shared" si="1"/>
        <v>0</v>
      </c>
      <c r="I9" s="22">
        <f t="shared" si="2"/>
        <v>0</v>
      </c>
      <c r="J9" s="34">
        <f t="shared" si="3"/>
        <v>0</v>
      </c>
      <c r="K9" s="22"/>
      <c r="L9" s="22"/>
      <c r="M9" s="14"/>
      <c r="N9" s="14"/>
    </row>
    <row r="10" spans="1:14" x14ac:dyDescent="0.25">
      <c r="A10" s="21" t="s">
        <v>70</v>
      </c>
      <c r="B10" s="21" t="s">
        <v>71</v>
      </c>
      <c r="C10" s="21" t="s">
        <v>60</v>
      </c>
      <c r="D10" s="22">
        <v>2</v>
      </c>
      <c r="E10" s="29"/>
      <c r="F10" s="22">
        <f t="shared" si="0"/>
        <v>0</v>
      </c>
      <c r="G10" s="29"/>
      <c r="H10" s="22">
        <f t="shared" si="1"/>
        <v>0</v>
      </c>
      <c r="I10" s="22">
        <f t="shared" si="2"/>
        <v>0</v>
      </c>
      <c r="J10" s="34">
        <f t="shared" si="3"/>
        <v>0</v>
      </c>
      <c r="K10" s="22"/>
      <c r="L10" s="22"/>
      <c r="M10" s="14"/>
      <c r="N10" s="14"/>
    </row>
    <row r="11" spans="1:14" x14ac:dyDescent="0.25">
      <c r="A11" s="17" t="s">
        <v>15</v>
      </c>
      <c r="B11" s="17" t="s">
        <v>72</v>
      </c>
      <c r="C11" s="17" t="s">
        <v>15</v>
      </c>
      <c r="D11" s="18"/>
      <c r="E11" s="27"/>
      <c r="F11" s="18">
        <f>SUM(F4:F10)</f>
        <v>0</v>
      </c>
      <c r="G11" s="27"/>
      <c r="H11" s="18">
        <f>SUM(H4:H10)</f>
        <v>0</v>
      </c>
      <c r="I11" s="18">
        <f>SUM(I4:I10)</f>
        <v>0</v>
      </c>
      <c r="J11" s="18">
        <f>SUM(J4:J10)</f>
        <v>0</v>
      </c>
      <c r="K11" s="18">
        <f>SUM(K4:K10)</f>
        <v>0</v>
      </c>
      <c r="L11" s="18">
        <f>SUM(L4:L10)</f>
        <v>0</v>
      </c>
      <c r="M11" s="14"/>
      <c r="N11" s="14"/>
    </row>
    <row r="12" spans="1:14" x14ac:dyDescent="0.25">
      <c r="A12" s="21" t="s">
        <v>15</v>
      </c>
      <c r="B12" s="21" t="s">
        <v>15</v>
      </c>
      <c r="C12" s="21" t="s">
        <v>15</v>
      </c>
      <c r="D12" s="22"/>
      <c r="E12" s="29"/>
      <c r="F12" s="22"/>
      <c r="G12" s="29"/>
      <c r="H12" s="22"/>
      <c r="I12" s="22"/>
      <c r="J12" s="22"/>
      <c r="K12" s="22"/>
      <c r="L12" s="22"/>
      <c r="M12" s="14"/>
      <c r="N12" s="14"/>
    </row>
    <row r="13" spans="1:14" x14ac:dyDescent="0.25">
      <c r="A13" s="17" t="s">
        <v>15</v>
      </c>
      <c r="B13" s="17" t="s">
        <v>73</v>
      </c>
      <c r="C13" s="17" t="s">
        <v>15</v>
      </c>
      <c r="D13" s="18"/>
      <c r="E13" s="27"/>
      <c r="F13" s="18"/>
      <c r="G13" s="27"/>
      <c r="H13" s="18"/>
      <c r="I13" s="18"/>
      <c r="J13" s="18"/>
      <c r="K13" s="18"/>
      <c r="L13" s="18"/>
      <c r="M13" s="14"/>
      <c r="N13" s="14"/>
    </row>
    <row r="14" spans="1:14" x14ac:dyDescent="0.25">
      <c r="A14" s="19" t="s">
        <v>15</v>
      </c>
      <c r="B14" s="19" t="s">
        <v>74</v>
      </c>
      <c r="C14" s="19" t="s">
        <v>15</v>
      </c>
      <c r="D14" s="20"/>
      <c r="E14" s="28"/>
      <c r="F14" s="20"/>
      <c r="G14" s="28"/>
      <c r="H14" s="20"/>
      <c r="I14" s="20"/>
      <c r="J14" s="20"/>
      <c r="K14" s="20"/>
      <c r="L14" s="20"/>
      <c r="M14" s="14"/>
      <c r="N14" s="14"/>
    </row>
    <row r="15" spans="1:14" x14ac:dyDescent="0.25">
      <c r="A15" s="21" t="s">
        <v>75</v>
      </c>
      <c r="B15" s="21" t="s">
        <v>76</v>
      </c>
      <c r="C15" s="21" t="s">
        <v>60</v>
      </c>
      <c r="D15" s="22">
        <v>1</v>
      </c>
      <c r="E15" s="29"/>
      <c r="F15" s="22">
        <f>D15*E15</f>
        <v>0</v>
      </c>
      <c r="G15" s="29"/>
      <c r="H15" s="22">
        <f>D15*G15</f>
        <v>0</v>
      </c>
      <c r="I15" s="22">
        <f>F15+H15</f>
        <v>0</v>
      </c>
      <c r="J15" s="22"/>
      <c r="K15" s="22"/>
      <c r="L15" s="34">
        <f>I15</f>
        <v>0</v>
      </c>
      <c r="M15" s="14"/>
      <c r="N15" s="14"/>
    </row>
    <row r="16" spans="1:14" x14ac:dyDescent="0.25">
      <c r="A16" s="19" t="s">
        <v>15</v>
      </c>
      <c r="B16" s="19" t="s">
        <v>77</v>
      </c>
      <c r="C16" s="19" t="s">
        <v>15</v>
      </c>
      <c r="D16" s="20"/>
      <c r="E16" s="28"/>
      <c r="F16" s="20"/>
      <c r="G16" s="28"/>
      <c r="H16" s="20"/>
      <c r="I16" s="20"/>
      <c r="J16" s="20"/>
      <c r="K16" s="20"/>
      <c r="L16" s="20"/>
      <c r="M16" s="14"/>
      <c r="N16" s="14"/>
    </row>
    <row r="17" spans="1:14" x14ac:dyDescent="0.25">
      <c r="A17" s="21" t="s">
        <v>78</v>
      </c>
      <c r="B17" s="21" t="s">
        <v>79</v>
      </c>
      <c r="C17" s="21" t="s">
        <v>60</v>
      </c>
      <c r="D17" s="22">
        <v>2</v>
      </c>
      <c r="E17" s="29"/>
      <c r="F17" s="22">
        <f>D17*E17</f>
        <v>0</v>
      </c>
      <c r="G17" s="29"/>
      <c r="H17" s="22">
        <f>D17*G17</f>
        <v>0</v>
      </c>
      <c r="I17" s="22">
        <f>F17+H17</f>
        <v>0</v>
      </c>
      <c r="J17" s="22"/>
      <c r="K17" s="22"/>
      <c r="L17" s="34">
        <f>I17</f>
        <v>0</v>
      </c>
      <c r="M17" s="14"/>
      <c r="N17" s="14"/>
    </row>
    <row r="18" spans="1:14" x14ac:dyDescent="0.25">
      <c r="A18" s="19" t="s">
        <v>15</v>
      </c>
      <c r="B18" s="19" t="s">
        <v>80</v>
      </c>
      <c r="C18" s="19" t="s">
        <v>15</v>
      </c>
      <c r="D18" s="20"/>
      <c r="E18" s="28"/>
      <c r="F18" s="20"/>
      <c r="G18" s="28"/>
      <c r="H18" s="20"/>
      <c r="I18" s="20"/>
      <c r="J18" s="20"/>
      <c r="K18" s="20"/>
      <c r="L18" s="20"/>
      <c r="M18" s="14"/>
      <c r="N18" s="14"/>
    </row>
    <row r="19" spans="1:14" x14ac:dyDescent="0.25">
      <c r="A19" s="21" t="s">
        <v>81</v>
      </c>
      <c r="B19" s="21" t="s">
        <v>82</v>
      </c>
      <c r="C19" s="21" t="s">
        <v>60</v>
      </c>
      <c r="D19" s="22">
        <v>1</v>
      </c>
      <c r="E19" s="29"/>
      <c r="F19" s="22">
        <f>D19*E19</f>
        <v>0</v>
      </c>
      <c r="G19" s="29"/>
      <c r="H19" s="22">
        <f>D19*G19</f>
        <v>0</v>
      </c>
      <c r="I19" s="22">
        <f>F19+H19</f>
        <v>0</v>
      </c>
      <c r="J19" s="22"/>
      <c r="K19" s="22"/>
      <c r="L19" s="34">
        <f>I19</f>
        <v>0</v>
      </c>
      <c r="M19" s="14"/>
      <c r="N19" s="14"/>
    </row>
    <row r="20" spans="1:14" x14ac:dyDescent="0.25">
      <c r="A20" s="19" t="s">
        <v>15</v>
      </c>
      <c r="B20" s="19" t="s">
        <v>83</v>
      </c>
      <c r="C20" s="19" t="s">
        <v>15</v>
      </c>
      <c r="D20" s="20"/>
      <c r="E20" s="28"/>
      <c r="F20" s="20"/>
      <c r="G20" s="28"/>
      <c r="H20" s="20"/>
      <c r="I20" s="20"/>
      <c r="J20" s="20"/>
      <c r="K20" s="20"/>
      <c r="L20" s="20"/>
      <c r="M20" s="14"/>
      <c r="N20" s="14"/>
    </row>
    <row r="21" spans="1:14" x14ac:dyDescent="0.25">
      <c r="A21" s="21" t="s">
        <v>84</v>
      </c>
      <c r="B21" s="21" t="s">
        <v>85</v>
      </c>
      <c r="C21" s="21" t="s">
        <v>60</v>
      </c>
      <c r="D21" s="22">
        <v>1</v>
      </c>
      <c r="E21" s="29"/>
      <c r="F21" s="22">
        <f>D21*E21</f>
        <v>0</v>
      </c>
      <c r="G21" s="29"/>
      <c r="H21" s="22">
        <f>D21*G21</f>
        <v>0</v>
      </c>
      <c r="I21" s="22">
        <f>F21+H21</f>
        <v>0</v>
      </c>
      <c r="J21" s="22"/>
      <c r="K21" s="22"/>
      <c r="L21" s="34">
        <f>I21</f>
        <v>0</v>
      </c>
      <c r="M21" s="14"/>
      <c r="N21" s="14"/>
    </row>
    <row r="22" spans="1:14" x14ac:dyDescent="0.25">
      <c r="A22" s="17" t="s">
        <v>15</v>
      </c>
      <c r="B22" s="17" t="s">
        <v>86</v>
      </c>
      <c r="C22" s="17" t="s">
        <v>15</v>
      </c>
      <c r="D22" s="18"/>
      <c r="E22" s="27"/>
      <c r="F22" s="18">
        <f>SUM(F14:F21)</f>
        <v>0</v>
      </c>
      <c r="G22" s="27"/>
      <c r="H22" s="18">
        <f>SUM(H14:H21)</f>
        <v>0</v>
      </c>
      <c r="I22" s="18">
        <f>SUM(I14:I21)</f>
        <v>0</v>
      </c>
      <c r="J22" s="18">
        <f>SUM(J14:J21)</f>
        <v>0</v>
      </c>
      <c r="K22" s="18">
        <f>SUM(K14:K21)</f>
        <v>0</v>
      </c>
      <c r="L22" s="18">
        <f>SUM(L14:L21)</f>
        <v>0</v>
      </c>
      <c r="M22" s="14"/>
      <c r="N22" s="14"/>
    </row>
    <row r="23" spans="1:14" x14ac:dyDescent="0.25">
      <c r="A23" s="15" t="s">
        <v>15</v>
      </c>
      <c r="B23" s="15" t="s">
        <v>87</v>
      </c>
      <c r="C23" s="15" t="s">
        <v>15</v>
      </c>
      <c r="D23" s="16"/>
      <c r="E23" s="26"/>
      <c r="F23" s="16">
        <f>SUM(F3:F10,F12,F14:F21)</f>
        <v>0</v>
      </c>
      <c r="G23" s="26"/>
      <c r="H23" s="16">
        <f>SUM(H3:H10,H12,H14:H21)</f>
        <v>0</v>
      </c>
      <c r="I23" s="16">
        <f>SUM(I3:I10,I12,I14:I21)</f>
        <v>0</v>
      </c>
      <c r="J23" s="16">
        <f>J11+J22</f>
        <v>0</v>
      </c>
      <c r="K23" s="16">
        <f>K11+K22</f>
        <v>0</v>
      </c>
      <c r="L23" s="16">
        <f>L11+L22</f>
        <v>0</v>
      </c>
      <c r="M23" s="14"/>
      <c r="N23" s="14"/>
    </row>
  </sheetData>
  <sheetProtection password="BAAB" sheet="1" objects="1" scenarios="1" formatColumns="0" formatRows="0"/>
  <pageMargins left="0.41" right="0.44" top="0.91" bottom="0.78740157480314965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3"/>
  <sheetViews>
    <sheetView workbookViewId="0"/>
  </sheetViews>
  <sheetFormatPr defaultRowHeight="15" x14ac:dyDescent="0.25"/>
  <cols>
    <col min="1" max="1" width="28.4257812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7" t="s">
        <v>9</v>
      </c>
      <c r="C5" s="3"/>
    </row>
    <row r="6" spans="1:3" x14ac:dyDescent="0.25">
      <c r="A6" s="2" t="s">
        <v>10</v>
      </c>
      <c r="B6" s="7" t="s">
        <v>11</v>
      </c>
      <c r="C6" s="3"/>
    </row>
    <row r="7" spans="1:3" x14ac:dyDescent="0.25">
      <c r="A7" s="2" t="s">
        <v>12</v>
      </c>
      <c r="B7" s="7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7" t="s">
        <v>17</v>
      </c>
      <c r="C9" s="3"/>
    </row>
    <row r="10" spans="1:3" x14ac:dyDescent="0.25">
      <c r="A10" s="2" t="s">
        <v>18</v>
      </c>
      <c r="B10" s="7" t="s">
        <v>19</v>
      </c>
      <c r="C10" s="3"/>
    </row>
    <row r="11" spans="1:3" x14ac:dyDescent="0.25">
      <c r="A11" s="2" t="s">
        <v>20</v>
      </c>
      <c r="B11" s="7" t="s">
        <v>15</v>
      </c>
      <c r="C11" s="3"/>
    </row>
    <row r="12" spans="1:3" x14ac:dyDescent="0.25">
      <c r="A12" s="2" t="s">
        <v>21</v>
      </c>
      <c r="B12" s="7" t="s">
        <v>15</v>
      </c>
      <c r="C12" s="3"/>
    </row>
    <row r="13" spans="1:3" x14ac:dyDescent="0.25">
      <c r="A13" s="2" t="s">
        <v>22</v>
      </c>
      <c r="B13" s="7" t="s">
        <v>15</v>
      </c>
      <c r="C13" s="3"/>
    </row>
    <row r="14" spans="1:3" x14ac:dyDescent="0.25">
      <c r="A14" s="2" t="s">
        <v>23</v>
      </c>
      <c r="B14" s="7" t="s">
        <v>24</v>
      </c>
      <c r="C14" s="3"/>
    </row>
    <row r="15" spans="1:3" x14ac:dyDescent="0.25">
      <c r="A15" s="2" t="s">
        <v>15</v>
      </c>
      <c r="B15" s="8" t="s">
        <v>15</v>
      </c>
      <c r="C15" s="3"/>
    </row>
    <row r="16" spans="1:3" x14ac:dyDescent="0.25">
      <c r="A16" s="2" t="s">
        <v>25</v>
      </c>
      <c r="B16" s="9" t="s">
        <v>26</v>
      </c>
      <c r="C16" s="3"/>
    </row>
    <row r="17" spans="1:3" x14ac:dyDescent="0.25">
      <c r="A17" s="2" t="s">
        <v>27</v>
      </c>
      <c r="B17" s="9" t="s">
        <v>26</v>
      </c>
      <c r="C17" s="3"/>
    </row>
    <row r="18" spans="1:3" x14ac:dyDescent="0.25">
      <c r="A18" s="2" t="s">
        <v>28</v>
      </c>
      <c r="B18" s="9" t="s">
        <v>26</v>
      </c>
      <c r="C18" s="3"/>
    </row>
    <row r="19" spans="1:3" x14ac:dyDescent="0.25">
      <c r="A19" s="2" t="s">
        <v>29</v>
      </c>
      <c r="B19" s="9" t="s">
        <v>26</v>
      </c>
      <c r="C19" s="3"/>
    </row>
    <row r="20" spans="1:3" x14ac:dyDescent="0.25">
      <c r="A20" s="2" t="s">
        <v>30</v>
      </c>
      <c r="B20" s="9" t="s">
        <v>26</v>
      </c>
      <c r="C20" s="3"/>
    </row>
    <row r="21" spans="1:3" x14ac:dyDescent="0.25">
      <c r="A21" s="2" t="s">
        <v>31</v>
      </c>
      <c r="B21" s="9" t="s">
        <v>26</v>
      </c>
      <c r="C21" s="3"/>
    </row>
    <row r="22" spans="1:3" x14ac:dyDescent="0.25">
      <c r="A22" s="2" t="s">
        <v>32</v>
      </c>
      <c r="B22" s="9" t="s">
        <v>26</v>
      </c>
      <c r="C22" s="3"/>
    </row>
    <row r="23" spans="1:3" x14ac:dyDescent="0.25">
      <c r="A23" s="2" t="s">
        <v>33</v>
      </c>
      <c r="B23" s="9" t="s">
        <v>26</v>
      </c>
      <c r="C23" s="3"/>
    </row>
    <row r="24" spans="1:3" x14ac:dyDescent="0.25">
      <c r="A24" s="2" t="s">
        <v>34</v>
      </c>
      <c r="B24" s="9" t="s">
        <v>26</v>
      </c>
      <c r="C24" s="3"/>
    </row>
    <row r="25" spans="1:3" x14ac:dyDescent="0.25">
      <c r="A25" s="2" t="s">
        <v>35</v>
      </c>
      <c r="B25" s="9" t="s">
        <v>26</v>
      </c>
      <c r="C25" s="3"/>
    </row>
    <row r="26" spans="1:3" x14ac:dyDescent="0.25">
      <c r="A26" s="2" t="s">
        <v>36</v>
      </c>
      <c r="B26" s="9" t="s">
        <v>37</v>
      </c>
      <c r="C26" s="3"/>
    </row>
    <row r="27" spans="1:3" x14ac:dyDescent="0.25">
      <c r="A27" s="2" t="s">
        <v>38</v>
      </c>
      <c r="B27" s="9" t="s">
        <v>26</v>
      </c>
      <c r="C27" s="3"/>
    </row>
    <row r="28" spans="1:3" x14ac:dyDescent="0.25">
      <c r="A28" s="2" t="s">
        <v>39</v>
      </c>
      <c r="B28" s="9" t="s">
        <v>26</v>
      </c>
      <c r="C28" s="3"/>
    </row>
    <row r="29" spans="1:3" x14ac:dyDescent="0.25">
      <c r="A29" s="2" t="s">
        <v>40</v>
      </c>
      <c r="B29" s="9" t="s">
        <v>26</v>
      </c>
      <c r="C29" s="3"/>
    </row>
    <row r="30" spans="1:3" x14ac:dyDescent="0.25">
      <c r="A30" s="2" t="s">
        <v>41</v>
      </c>
      <c r="B30" s="9" t="s">
        <v>26</v>
      </c>
      <c r="C30" s="3"/>
    </row>
    <row r="31" spans="1:3" ht="24.75" x14ac:dyDescent="0.25">
      <c r="A31" s="10" t="s">
        <v>42</v>
      </c>
      <c r="B31" s="9" t="s">
        <v>43</v>
      </c>
      <c r="C31" s="3"/>
    </row>
    <row r="32" spans="1:3" x14ac:dyDescent="0.25">
      <c r="A32" s="2" t="s">
        <v>44</v>
      </c>
      <c r="B32" s="9" t="s">
        <v>45</v>
      </c>
      <c r="C32" s="3"/>
    </row>
    <row r="33" spans="1:2" x14ac:dyDescent="0.25">
      <c r="A33" s="11" t="s">
        <v>46</v>
      </c>
      <c r="B33" s="11">
        <v>5</v>
      </c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Rozpočet</vt:lpstr>
      <vt:lpstr>Parametry</vt:lpstr>
      <vt:lpstr>Rozpočet!Oblast_tisku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cp:lastPrinted>2018-04-15T16:48:55Z</cp:lastPrinted>
  <dcterms:created xsi:type="dcterms:W3CDTF">2018-04-13T16:00:59Z</dcterms:created>
  <dcterms:modified xsi:type="dcterms:W3CDTF">2018-04-15T16:58:20Z</dcterms:modified>
</cp:coreProperties>
</file>